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44525" refMode="R1C1"/>
</workbook>
</file>

<file path=xl/calcChain.xml><?xml version="1.0" encoding="utf-8"?>
<calcChain xmlns="http://schemas.openxmlformats.org/spreadsheetml/2006/main">
  <c r="F22" i="3" l="1"/>
  <c r="F21" i="3"/>
  <c r="F19" i="3"/>
  <c r="F18" i="3"/>
  <c r="F17" i="3"/>
  <c r="F16" i="3"/>
  <c r="F15" i="3"/>
  <c r="E14" i="3"/>
  <c r="E20" i="3" s="1"/>
  <c r="E23" i="3" s="1"/>
  <c r="F13" i="3"/>
  <c r="F12" i="3"/>
  <c r="F11" i="3"/>
  <c r="F10" i="3"/>
  <c r="E20" i="2"/>
  <c r="F20" i="3" l="1"/>
  <c r="F23" i="3" s="1"/>
  <c r="F14" i="3"/>
  <c r="D8" i="2" l="1"/>
</calcChain>
</file>

<file path=xl/sharedStrings.xml><?xml version="1.0" encoding="utf-8"?>
<sst xmlns="http://schemas.openxmlformats.org/spreadsheetml/2006/main" count="187" uniqueCount="134">
  <si>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</si>
  <si>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</si>
  <si>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</si>
  <si>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</si>
  <si>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</si>
  <si>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</si>
  <si>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</si>
  <si>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</si>
  <si>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</si>
  <si>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</si>
  <si>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</si>
  <si>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</si>
  <si>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</si>
  <si>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</si>
  <si>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</si>
  <si>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</si>
  <si>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</si>
  <si>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</si>
  <si>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</si>
  <si>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</si>
  <si>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</si>
  <si>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</si>
  <si>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</si>
  <si>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</si>
  <si>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</si>
  <si>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</si>
  <si>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</si>
  <si>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</si>
  <si>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</si>
  <si>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</si>
  <si>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</si>
  <si>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</si>
  <si>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</si>
  <si>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</si>
  <si>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</si>
  <si>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</si>
  <si>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</si>
  <si>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</si>
  <si>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</si>
  <si>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</si>
  <si>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</si>
  <si>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</si>
  <si>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</si>
  <si>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</si>
  <si>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</si>
  <si>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</si>
  <si>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Очистка от наледи  и снега ступеней (83,5)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</si>
  <si>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</si>
  <si>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</si>
  <si>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</si>
  <si>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</si>
  <si>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</si>
  <si>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</si>
  <si>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</si>
  <si>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</si>
  <si>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</si>
  <si>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</si>
  <si>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</si>
  <si>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квт.ч</t>
  </si>
  <si>
    <t xml:space="preserve">Содержание придомовой территории </t>
  </si>
  <si>
    <t>Получена оплата за отчетный период на сумму, в т.ч. нежилые</t>
  </si>
  <si>
    <t>7</t>
  </si>
  <si>
    <t>8</t>
  </si>
  <si>
    <t>ВСЕГО с СОИ</t>
  </si>
  <si>
    <t>Задолженность на 01.01.2021 г.(руб)</t>
  </si>
  <si>
    <t>квт</t>
  </si>
  <si>
    <t xml:space="preserve"> Прочий мелкий ремонт </t>
  </si>
  <si>
    <t>акт</t>
  </si>
  <si>
    <t>Установка металлического ограждения</t>
  </si>
  <si>
    <t>акты</t>
  </si>
  <si>
    <t>Обследование дымовентканалов</t>
  </si>
  <si>
    <t>м.п.</t>
  </si>
  <si>
    <t>Согласно ПП РФ № 290</t>
  </si>
  <si>
    <t>Дезенфекция МОП спец .средствами</t>
  </si>
  <si>
    <t>Подсыпка пескосолянной смесью</t>
  </si>
  <si>
    <t>Окос газона</t>
  </si>
  <si>
    <t>ФИНАНСОВЫЙ РЕЗУЛЬТАТ</t>
  </si>
  <si>
    <t>Исполнитель__________________</t>
  </si>
  <si>
    <t>Ген.директор ООО "Мастер- Сервис"</t>
  </si>
  <si>
    <t>Устройство продухов(алмазное бурение)</t>
  </si>
  <si>
    <t>5/1</t>
  </si>
  <si>
    <t>Кирпичная кладка участка стены</t>
  </si>
  <si>
    <t>м3</t>
  </si>
  <si>
    <t>Регламентные работы и мелкий ремонт</t>
  </si>
  <si>
    <t xml:space="preserve">                   Работа с должниками                    </t>
  </si>
  <si>
    <t xml:space="preserve">                       Аварийно-диспетчерское обслуживание дневное и ППР                       </t>
  </si>
  <si>
    <t>Санитарное содержание территории без асфальтового покрытия</t>
  </si>
  <si>
    <t>Дополнительные затраты</t>
  </si>
  <si>
    <t xml:space="preserve"> г.Тула , ул.Штыковая  , д.45 за 2021 год</t>
  </si>
  <si>
    <t>Задолженнность на 01.01.2022 г</t>
  </si>
  <si>
    <t>Ремонт дверных полотен</t>
  </si>
  <si>
    <t>Осмотр вентканалов по заявкам жителей кв.38,11,6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</si>
  <si>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</si>
  <si>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</si>
  <si>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</si>
  <si>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Штыковая  , дом 45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</si>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</sst>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0.000"/>
    <numFmt numFmtId="166" formatCode="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4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2" fontId="0" fillId="0" borderId="0" xfId="0" applyNumberFormat="1"/>
    <xf numFmtId="0" fontId="10" fillId="0" borderId="0" xfId="0" applyFont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vertical="center"/>
    </xf>
    <xf numFmtId="0" fontId="8" fillId="0" borderId="0" xfId="0" applyFont="1"/>
    <xf numFmtId="164" fontId="1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6" fillId="3" borderId="8" xfId="0" applyFont="1" applyFill="1" applyBorder="1" applyAlignment="1"/>
    <xf numFmtId="3" fontId="10" fillId="0" borderId="12" xfId="0" applyNumberFormat="1" applyFont="1" applyBorder="1"/>
    <xf numFmtId="2" fontId="9" fillId="0" borderId="5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/>
    <xf numFmtId="166" fontId="23" fillId="3" borderId="5" xfId="0" applyNumberFormat="1" applyFont="1" applyFill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right"/>
    </xf>
    <xf numFmtId="0" fontId="24" fillId="0" borderId="16" xfId="0" applyFont="1" applyBorder="1" applyAlignment="1"/>
    <xf numFmtId="4" fontId="23" fillId="3" borderId="18" xfId="0" applyNumberFormat="1" applyFont="1" applyFill="1" applyBorder="1" applyAlignment="1">
      <alignment horizontal="right"/>
    </xf>
    <xf numFmtId="4" fontId="26" fillId="3" borderId="17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4" fontId="10" fillId="0" borderId="4" xfId="0" applyNumberFormat="1" applyFont="1" applyBorder="1" applyAlignment="1">
      <alignment horizontal="right" vertical="center"/>
    </xf>
    <xf numFmtId="0" fontId="16" fillId="3" borderId="0" xfId="0" applyFont="1" applyFill="1" applyBorder="1" applyAlignment="1"/>
    <xf numFmtId="0" fontId="11" fillId="0" borderId="0" xfId="0" applyFont="1" applyBorder="1"/>
    <xf numFmtId="4" fontId="2" fillId="0" borderId="0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.&#1055;&#1091;&#1079;&#1072;&#1082;&#1086;&#1074;&#1072;%2076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9"/>
      <sheetName val="гис отч"/>
      <sheetName val="г-тариф"/>
      <sheetName val="г-План"/>
    </sheetNames>
    <sheetDataSet>
      <sheetData sheetId="0" refreshError="1"/>
      <sheetData sheetId="1" refreshError="1"/>
      <sheetData sheetId="2" refreshError="1">
        <row r="12">
          <cell r="E12">
            <v>2.2599999999999998</v>
          </cell>
        </row>
        <row r="22">
          <cell r="E22">
            <v>0.95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57" workbookViewId="0">
      <selection activeCell="B74" sqref="B74"/>
    </sheetView>
  </sheetViews>
  <sheetFormatPr defaultRowHeight="15" x14ac:dyDescent="0.25"/>
  <cols>
    <col min="1" max="1" width="3.85546875" customWidth="1"/>
    <col min="2" max="2" width="41.42578125" customWidth="1"/>
    <col min="3" max="3" width="8.42578125" customWidth="1"/>
    <col min="4" max="4" width="9.85546875" customWidth="1"/>
    <col min="5" max="5" width="9.5703125" customWidth="1"/>
    <col min="6" max="6" width="7" customWidth="1"/>
    <col min="7" max="7" width="15.7109375" customWidth="1"/>
  </cols>
  <sheetData>
    <row r="1" spans="1:7" x14ac:dyDescent="0.25">
      <c r="E1" s="139" t="s">
        <v>16</v>
      </c>
      <c r="F1" s="139"/>
    </row>
    <row r="2" spans="1:7" x14ac:dyDescent="0.25">
      <c r="E2" s="139" t="s">
        <v>78</v>
      </c>
      <c r="F2" s="139"/>
      <c r="G2" s="140"/>
    </row>
    <row r="3" spans="1:7" x14ac:dyDescent="0.25">
      <c r="E3" s="139" t="s">
        <v>17</v>
      </c>
      <c r="F3" s="139"/>
      <c r="G3" s="140"/>
    </row>
    <row r="5" spans="1:7" x14ac:dyDescent="0.25">
      <c r="A5" s="139" t="s">
        <v>18</v>
      </c>
      <c r="B5" s="139"/>
      <c r="C5" s="139"/>
      <c r="D5" s="139"/>
      <c r="E5" s="139"/>
      <c r="F5" s="139"/>
    </row>
    <row r="6" spans="1:7" x14ac:dyDescent="0.25">
      <c r="A6" s="139" t="s">
        <v>88</v>
      </c>
      <c r="B6" s="139"/>
      <c r="C6" s="139"/>
      <c r="D6" s="139"/>
      <c r="E6" s="139"/>
      <c r="F6" s="139"/>
    </row>
    <row r="7" spans="1:7" ht="18.75" customHeight="1" x14ac:dyDescent="0.25">
      <c r="A7" s="41"/>
      <c r="B7" s="41"/>
      <c r="C7" s="41"/>
      <c r="D7" s="41"/>
      <c r="E7" s="41"/>
      <c r="F7" s="41"/>
    </row>
    <row r="8" spans="1:7" ht="13.5" customHeight="1" x14ac:dyDescent="0.25">
      <c r="A8" s="1"/>
      <c r="B8" s="134" t="s">
        <v>19</v>
      </c>
      <c r="C8" s="2"/>
      <c r="D8" s="13" t="e">
        <f>#REF!+#REF!</f>
        <v>#REF!</v>
      </c>
      <c r="E8" s="3"/>
      <c r="F8" s="3"/>
      <c r="G8" s="58">
        <v>18</v>
      </c>
    </row>
    <row r="9" spans="1:7" ht="12.75" customHeight="1" x14ac:dyDescent="0.25">
      <c r="A9" s="1"/>
      <c r="B9" s="135" t="s">
        <v>53</v>
      </c>
      <c r="C9" s="4"/>
      <c r="D9" s="14"/>
      <c r="E9" s="5"/>
      <c r="F9" s="5"/>
      <c r="G9" s="59">
        <v>3021.7</v>
      </c>
    </row>
    <row r="10" spans="1:7" ht="12" customHeight="1" x14ac:dyDescent="0.25">
      <c r="A10" s="1"/>
      <c r="B10" s="136" t="s">
        <v>0</v>
      </c>
      <c r="C10" s="3"/>
      <c r="D10" s="15">
        <v>331.7</v>
      </c>
      <c r="E10" s="7"/>
      <c r="F10" s="40"/>
      <c r="G10" s="43">
        <v>227</v>
      </c>
    </row>
    <row r="11" spans="1:7" ht="19.5" customHeight="1" x14ac:dyDescent="0.25">
      <c r="A11" s="1"/>
      <c r="B11" s="42" t="s">
        <v>64</v>
      </c>
      <c r="C11" s="4"/>
      <c r="D11" s="14"/>
      <c r="E11" s="5"/>
      <c r="F11" s="5"/>
      <c r="G11" s="59">
        <v>113637</v>
      </c>
    </row>
    <row r="12" spans="1:7" ht="18" customHeight="1" x14ac:dyDescent="0.25">
      <c r="A12" s="1"/>
      <c r="B12" s="42" t="s">
        <v>20</v>
      </c>
      <c r="C12" s="4"/>
      <c r="D12" s="14"/>
      <c r="E12" s="5"/>
      <c r="F12" s="5"/>
      <c r="G12" s="59">
        <v>624993.46</v>
      </c>
    </row>
    <row r="13" spans="1:7" ht="12.75" customHeight="1" x14ac:dyDescent="0.25">
      <c r="A13" s="1"/>
      <c r="B13" s="42" t="s">
        <v>21</v>
      </c>
      <c r="C13" s="4"/>
      <c r="D13" s="14"/>
      <c r="E13" s="5"/>
      <c r="F13" s="5"/>
      <c r="G13" s="59">
        <v>577606.71</v>
      </c>
    </row>
    <row r="14" spans="1:7" ht="15.75" customHeight="1" x14ac:dyDescent="0.25">
      <c r="A14" s="1"/>
      <c r="B14" s="42" t="s">
        <v>89</v>
      </c>
      <c r="C14" s="4"/>
      <c r="D14" s="14"/>
      <c r="E14" s="5"/>
      <c r="F14" s="5"/>
      <c r="G14" s="59">
        <v>155222.85999999999</v>
      </c>
    </row>
    <row r="15" spans="1:7" ht="17.25" customHeight="1" thickBot="1" x14ac:dyDescent="0.4">
      <c r="A15" s="6"/>
      <c r="B15" s="11" t="s">
        <v>15</v>
      </c>
      <c r="C15" s="3"/>
      <c r="D15" s="12"/>
      <c r="E15" s="12"/>
      <c r="F15" s="8"/>
      <c r="G15" s="44">
        <v>12</v>
      </c>
    </row>
    <row r="16" spans="1:7" ht="15" customHeight="1" x14ac:dyDescent="0.25">
      <c r="A16" s="142" t="s">
        <v>1</v>
      </c>
      <c r="B16" s="144" t="s">
        <v>2</v>
      </c>
      <c r="C16" s="146" t="s">
        <v>22</v>
      </c>
      <c r="D16" s="141" t="s">
        <v>24</v>
      </c>
      <c r="E16" s="137" t="s">
        <v>23</v>
      </c>
      <c r="F16" s="141" t="s">
        <v>25</v>
      </c>
      <c r="G16" s="45" t="s">
        <v>26</v>
      </c>
    </row>
    <row r="17" spans="1:7" x14ac:dyDescent="0.25">
      <c r="A17" s="143"/>
      <c r="B17" s="145"/>
      <c r="C17" s="137"/>
      <c r="D17" s="141"/>
      <c r="E17" s="138"/>
      <c r="F17" s="141"/>
      <c r="G17" s="45" t="s">
        <v>27</v>
      </c>
    </row>
    <row r="18" spans="1:7" ht="25.5" x14ac:dyDescent="0.25">
      <c r="A18" s="34">
        <v>1</v>
      </c>
      <c r="B18" s="46" t="s">
        <v>3</v>
      </c>
      <c r="C18" s="24"/>
      <c r="D18" s="25"/>
      <c r="E18" s="26"/>
      <c r="F18" s="53"/>
      <c r="G18" s="91">
        <v>214417.52</v>
      </c>
    </row>
    <row r="19" spans="1:7" ht="17.25" customHeight="1" x14ac:dyDescent="0.25">
      <c r="A19" s="35"/>
      <c r="B19" s="51" t="s">
        <v>29</v>
      </c>
      <c r="C19" s="24" t="s">
        <v>28</v>
      </c>
      <c r="D19" s="25">
        <v>3021.7</v>
      </c>
      <c r="E19" s="57">
        <v>3.8</v>
      </c>
      <c r="F19" s="55">
        <v>12</v>
      </c>
      <c r="G19" s="92">
        <v>137789.51999999999</v>
      </c>
    </row>
    <row r="20" spans="1:7" ht="17.25" customHeight="1" x14ac:dyDescent="0.25">
      <c r="A20" s="35"/>
      <c r="B20" s="51" t="s">
        <v>87</v>
      </c>
      <c r="C20" s="24" t="s">
        <v>65</v>
      </c>
      <c r="D20" s="25">
        <v>3021.7</v>
      </c>
      <c r="E20" s="57">
        <f>G20/D20/F20</f>
        <v>2.1132695723158048</v>
      </c>
      <c r="F20" s="55">
        <v>12</v>
      </c>
      <c r="G20" s="92">
        <v>76628</v>
      </c>
    </row>
    <row r="21" spans="1:7" ht="25.5" customHeight="1" x14ac:dyDescent="0.25">
      <c r="A21" s="36" t="s">
        <v>4</v>
      </c>
      <c r="B21" s="47" t="s">
        <v>30</v>
      </c>
      <c r="C21" s="28"/>
      <c r="D21" s="25"/>
      <c r="E21" s="57"/>
      <c r="F21" s="55"/>
      <c r="G21" s="91">
        <v>31023.259399999995</v>
      </c>
    </row>
    <row r="22" spans="1:7" ht="18" customHeight="1" x14ac:dyDescent="0.25">
      <c r="A22" s="36"/>
      <c r="B22" s="52" t="s">
        <v>31</v>
      </c>
      <c r="C22" s="28" t="s">
        <v>51</v>
      </c>
      <c r="D22" s="55">
        <v>86</v>
      </c>
      <c r="E22" s="57">
        <v>7</v>
      </c>
      <c r="F22" s="56">
        <v>12</v>
      </c>
      <c r="G22" s="92">
        <v>7224</v>
      </c>
    </row>
    <row r="23" spans="1:7" ht="18.75" customHeight="1" x14ac:dyDescent="0.25">
      <c r="A23" s="36"/>
      <c r="B23" s="52" t="s">
        <v>32</v>
      </c>
      <c r="C23" s="28" t="s">
        <v>52</v>
      </c>
      <c r="D23" s="80">
        <v>577606.71</v>
      </c>
      <c r="E23" s="57">
        <v>0.04</v>
      </c>
      <c r="F23" s="56">
        <v>1</v>
      </c>
      <c r="G23" s="92">
        <v>23104.268399999997</v>
      </c>
    </row>
    <row r="24" spans="1:7" ht="18.75" customHeight="1" x14ac:dyDescent="0.25">
      <c r="A24" s="36"/>
      <c r="B24" s="52" t="s">
        <v>84</v>
      </c>
      <c r="C24" s="28" t="s">
        <v>54</v>
      </c>
      <c r="D24" s="25">
        <v>3021.7</v>
      </c>
      <c r="E24" s="57">
        <v>0.23</v>
      </c>
      <c r="F24" s="56">
        <v>1</v>
      </c>
      <c r="G24" s="92">
        <v>694.99099999999999</v>
      </c>
    </row>
    <row r="25" spans="1:7" ht="19.5" customHeight="1" x14ac:dyDescent="0.25">
      <c r="A25" s="36" t="s">
        <v>5</v>
      </c>
      <c r="B25" s="48" t="s">
        <v>33</v>
      </c>
      <c r="C25" s="54"/>
      <c r="D25" s="25"/>
      <c r="E25" s="57"/>
      <c r="F25" s="56"/>
      <c r="G25" s="91">
        <v>50294.672299999998</v>
      </c>
    </row>
    <row r="26" spans="1:7" ht="17.25" customHeight="1" x14ac:dyDescent="0.25">
      <c r="A26" s="36"/>
      <c r="B26" s="52" t="s">
        <v>66</v>
      </c>
      <c r="C26" s="28" t="s">
        <v>54</v>
      </c>
      <c r="D26" s="55">
        <v>1</v>
      </c>
      <c r="E26" s="57">
        <v>500</v>
      </c>
      <c r="F26" s="56" t="s">
        <v>67</v>
      </c>
      <c r="G26" s="92">
        <v>500</v>
      </c>
    </row>
    <row r="27" spans="1:7" ht="17.25" customHeight="1" x14ac:dyDescent="0.25">
      <c r="A27" s="36"/>
      <c r="B27" s="52" t="s">
        <v>68</v>
      </c>
      <c r="C27" s="28" t="s">
        <v>57</v>
      </c>
      <c r="D27" s="25">
        <v>7</v>
      </c>
      <c r="E27" s="57">
        <v>3000</v>
      </c>
      <c r="F27" s="56" t="s">
        <v>67</v>
      </c>
      <c r="G27" s="92">
        <v>21000</v>
      </c>
    </row>
    <row r="28" spans="1:7" ht="17.25" customHeight="1" x14ac:dyDescent="0.25">
      <c r="A28" s="36"/>
      <c r="B28" s="52" t="s">
        <v>79</v>
      </c>
      <c r="C28" s="28" t="s">
        <v>54</v>
      </c>
      <c r="D28" s="25"/>
      <c r="E28" s="57">
        <v>22050</v>
      </c>
      <c r="F28" s="56" t="s">
        <v>67</v>
      </c>
      <c r="G28" s="92">
        <v>22050</v>
      </c>
    </row>
    <row r="29" spans="1:7" ht="17.25" customHeight="1" x14ac:dyDescent="0.25">
      <c r="A29" s="36"/>
      <c r="B29" s="52" t="s">
        <v>81</v>
      </c>
      <c r="C29" s="28" t="s">
        <v>82</v>
      </c>
      <c r="D29" s="25">
        <v>7.0000000000000007E-2</v>
      </c>
      <c r="E29" s="57">
        <v>22782.89</v>
      </c>
      <c r="F29" s="56" t="s">
        <v>67</v>
      </c>
      <c r="G29" s="92">
        <v>1594.8023000000001</v>
      </c>
    </row>
    <row r="30" spans="1:7" ht="17.25" customHeight="1" x14ac:dyDescent="0.25">
      <c r="A30" s="36"/>
      <c r="B30" s="52" t="s">
        <v>83</v>
      </c>
      <c r="C30" s="28" t="s">
        <v>54</v>
      </c>
      <c r="D30" s="55">
        <v>3</v>
      </c>
      <c r="E30" s="57">
        <v>1148.1400000000001</v>
      </c>
      <c r="F30" s="56" t="s">
        <v>67</v>
      </c>
      <c r="G30" s="89">
        <v>3444.42</v>
      </c>
    </row>
    <row r="31" spans="1:7" ht="17.25" customHeight="1" x14ac:dyDescent="0.25">
      <c r="A31" s="36"/>
      <c r="B31" s="52" t="s">
        <v>90</v>
      </c>
      <c r="C31" s="28" t="s">
        <v>54</v>
      </c>
      <c r="D31" s="55">
        <v>1</v>
      </c>
      <c r="E31" s="57">
        <v>1705.45</v>
      </c>
      <c r="F31" s="56" t="s">
        <v>67</v>
      </c>
      <c r="G31" s="89">
        <v>1705.45</v>
      </c>
    </row>
    <row r="32" spans="1:7" ht="25.5" customHeight="1" x14ac:dyDescent="0.25">
      <c r="A32" s="36" t="s">
        <v>6</v>
      </c>
      <c r="B32" s="47" t="s">
        <v>38</v>
      </c>
      <c r="C32" s="28"/>
      <c r="D32" s="25"/>
      <c r="E32" s="57"/>
      <c r="F32" s="56"/>
      <c r="G32" s="91">
        <v>151337.74000000002</v>
      </c>
    </row>
    <row r="33" spans="1:7" ht="26.25" customHeight="1" x14ac:dyDescent="0.25">
      <c r="A33" s="36"/>
      <c r="B33" s="90" t="s">
        <v>85</v>
      </c>
      <c r="C33" s="28" t="s">
        <v>28</v>
      </c>
      <c r="D33" s="25">
        <v>3212.7</v>
      </c>
      <c r="E33" s="57">
        <v>0.82</v>
      </c>
      <c r="F33" s="56">
        <v>5</v>
      </c>
      <c r="G33" s="92">
        <v>13172.07</v>
      </c>
    </row>
    <row r="34" spans="1:7" ht="15.75" customHeight="1" x14ac:dyDescent="0.25">
      <c r="A34" s="37"/>
      <c r="B34" s="50" t="s">
        <v>34</v>
      </c>
      <c r="C34" s="54" t="s">
        <v>54</v>
      </c>
      <c r="D34" s="55">
        <v>1</v>
      </c>
      <c r="E34" s="57" t="s">
        <v>69</v>
      </c>
      <c r="F34" s="55">
        <v>12</v>
      </c>
      <c r="G34" s="92">
        <v>15219.22</v>
      </c>
    </row>
    <row r="35" spans="1:7" ht="15.75" customHeight="1" x14ac:dyDescent="0.25">
      <c r="A35" s="37"/>
      <c r="B35" s="50" t="s">
        <v>35</v>
      </c>
      <c r="C35" s="54" t="s">
        <v>54</v>
      </c>
      <c r="D35" s="55">
        <v>1</v>
      </c>
      <c r="E35" s="57" t="s">
        <v>69</v>
      </c>
      <c r="F35" s="55">
        <v>12</v>
      </c>
      <c r="G35" s="92">
        <v>79283.62000000001</v>
      </c>
    </row>
    <row r="36" spans="1:7" ht="12.75" customHeight="1" x14ac:dyDescent="0.25">
      <c r="A36" s="37"/>
      <c r="B36" s="50" t="s">
        <v>36</v>
      </c>
      <c r="C36" s="54" t="s">
        <v>54</v>
      </c>
      <c r="D36" s="55">
        <v>1</v>
      </c>
      <c r="E36" s="57" t="s">
        <v>69</v>
      </c>
      <c r="F36" s="55">
        <v>12</v>
      </c>
      <c r="G36" s="92">
        <v>7215.0000000000009</v>
      </c>
    </row>
    <row r="37" spans="1:7" ht="13.5" hidden="1" customHeight="1" x14ac:dyDescent="0.25">
      <c r="A37" s="37"/>
      <c r="B37" s="50" t="s">
        <v>37</v>
      </c>
      <c r="C37" s="54" t="s">
        <v>54</v>
      </c>
      <c r="D37" s="55">
        <v>1</v>
      </c>
      <c r="E37" s="57" t="s">
        <v>69</v>
      </c>
      <c r="F37" s="55">
        <v>12</v>
      </c>
      <c r="G37" s="92">
        <v>0</v>
      </c>
    </row>
    <row r="38" spans="1:7" ht="15" customHeight="1" x14ac:dyDescent="0.25">
      <c r="A38" s="37"/>
      <c r="B38" s="50" t="s">
        <v>14</v>
      </c>
      <c r="C38" s="54" t="s">
        <v>54</v>
      </c>
      <c r="D38" s="55">
        <v>1</v>
      </c>
      <c r="E38" s="57" t="s">
        <v>69</v>
      </c>
      <c r="F38" s="55">
        <v>12</v>
      </c>
      <c r="G38" s="92">
        <v>36447.83</v>
      </c>
    </row>
    <row r="39" spans="1:7" ht="18" customHeight="1" x14ac:dyDescent="0.25">
      <c r="A39" s="83" t="s">
        <v>8</v>
      </c>
      <c r="B39" s="49" t="s">
        <v>13</v>
      </c>
      <c r="C39" s="54" t="s">
        <v>54</v>
      </c>
      <c r="D39" s="25">
        <v>3021.7</v>
      </c>
      <c r="E39" s="57">
        <v>0.73</v>
      </c>
      <c r="F39" s="56">
        <v>6</v>
      </c>
      <c r="G39" s="91">
        <v>13235.045999999998</v>
      </c>
    </row>
    <row r="40" spans="1:7" ht="18" customHeight="1" x14ac:dyDescent="0.25">
      <c r="A40" s="83" t="s">
        <v>80</v>
      </c>
      <c r="B40" s="49" t="s">
        <v>13</v>
      </c>
      <c r="C40" s="54" t="s">
        <v>54</v>
      </c>
      <c r="D40" s="25">
        <v>3021.7</v>
      </c>
      <c r="E40" s="57">
        <v>0.78</v>
      </c>
      <c r="F40" s="56">
        <v>6</v>
      </c>
      <c r="G40" s="91">
        <v>14141.556</v>
      </c>
    </row>
    <row r="41" spans="1:7" ht="17.25" customHeight="1" x14ac:dyDescent="0.25">
      <c r="A41" s="83" t="s">
        <v>9</v>
      </c>
      <c r="B41" s="49" t="s">
        <v>10</v>
      </c>
      <c r="C41" s="29"/>
      <c r="D41" s="25"/>
      <c r="E41" s="57"/>
      <c r="F41" s="56"/>
      <c r="G41" s="91">
        <v>10062</v>
      </c>
    </row>
    <row r="42" spans="1:7" ht="18" customHeight="1" x14ac:dyDescent="0.25">
      <c r="A42" s="83"/>
      <c r="B42" s="50" t="s">
        <v>39</v>
      </c>
      <c r="C42" s="82" t="s">
        <v>71</v>
      </c>
      <c r="D42" s="25">
        <v>167</v>
      </c>
      <c r="E42" s="57">
        <v>60</v>
      </c>
      <c r="F42" s="56"/>
      <c r="G42" s="92">
        <v>10062</v>
      </c>
    </row>
    <row r="43" spans="1:7" ht="0.75" customHeight="1" x14ac:dyDescent="0.25">
      <c r="A43" s="83"/>
      <c r="B43" s="50" t="s">
        <v>40</v>
      </c>
      <c r="C43" s="54" t="s">
        <v>57</v>
      </c>
      <c r="D43" s="25"/>
      <c r="E43" s="57"/>
      <c r="F43" s="56"/>
      <c r="G43" s="92">
        <v>0</v>
      </c>
    </row>
    <row r="44" spans="1:7" ht="15" customHeight="1" x14ac:dyDescent="0.25">
      <c r="A44" s="83" t="s">
        <v>61</v>
      </c>
      <c r="B44" s="49" t="s">
        <v>41</v>
      </c>
      <c r="C44" s="54"/>
      <c r="D44" s="25"/>
      <c r="E44" s="57"/>
      <c r="F44" s="56"/>
      <c r="G44" s="91">
        <v>7451.85</v>
      </c>
    </row>
    <row r="45" spans="1:7" ht="15" customHeight="1" x14ac:dyDescent="0.25">
      <c r="A45" s="83"/>
      <c r="B45" s="50" t="s">
        <v>42</v>
      </c>
      <c r="C45" s="54" t="s">
        <v>55</v>
      </c>
      <c r="D45" s="55">
        <v>39</v>
      </c>
      <c r="E45" s="57">
        <v>11.68</v>
      </c>
      <c r="F45" s="56">
        <v>1</v>
      </c>
      <c r="G45" s="93">
        <v>455.52</v>
      </c>
    </row>
    <row r="46" spans="1:7" ht="15" customHeight="1" x14ac:dyDescent="0.25">
      <c r="A46" s="83"/>
      <c r="B46" s="50" t="s">
        <v>70</v>
      </c>
      <c r="C46" s="54" t="s">
        <v>55</v>
      </c>
      <c r="D46" s="55">
        <v>39</v>
      </c>
      <c r="E46" s="57">
        <v>23.37</v>
      </c>
      <c r="F46" s="56">
        <v>1</v>
      </c>
      <c r="G46" s="93">
        <v>911.43000000000006</v>
      </c>
    </row>
    <row r="47" spans="1:7" ht="15" customHeight="1" x14ac:dyDescent="0.25">
      <c r="A47" s="83"/>
      <c r="B47" s="50" t="s">
        <v>42</v>
      </c>
      <c r="C47" s="54" t="s">
        <v>55</v>
      </c>
      <c r="D47" s="55">
        <v>39</v>
      </c>
      <c r="E47" s="57">
        <v>13.68</v>
      </c>
      <c r="F47" s="56">
        <v>3</v>
      </c>
      <c r="G47" s="93">
        <v>1600.56</v>
      </c>
    </row>
    <row r="48" spans="1:7" ht="15" customHeight="1" x14ac:dyDescent="0.25">
      <c r="A48" s="83"/>
      <c r="B48" s="50" t="s">
        <v>70</v>
      </c>
      <c r="C48" s="54" t="s">
        <v>55</v>
      </c>
      <c r="D48" s="55">
        <v>39</v>
      </c>
      <c r="E48" s="57">
        <v>25.37</v>
      </c>
      <c r="F48" s="56">
        <v>3</v>
      </c>
      <c r="G48" s="93">
        <v>2968.29</v>
      </c>
    </row>
    <row r="49" spans="1:7" ht="15" customHeight="1" x14ac:dyDescent="0.25">
      <c r="A49" s="83"/>
      <c r="B49" s="50" t="s">
        <v>91</v>
      </c>
      <c r="C49" s="54" t="s">
        <v>55</v>
      </c>
      <c r="D49" s="55">
        <v>3</v>
      </c>
      <c r="E49" s="57">
        <v>505.35</v>
      </c>
      <c r="F49" s="56">
        <v>1</v>
      </c>
      <c r="G49" s="93">
        <v>1516.0500000000002</v>
      </c>
    </row>
    <row r="50" spans="1:7" ht="15" customHeight="1" x14ac:dyDescent="0.25">
      <c r="A50" s="83" t="s">
        <v>62</v>
      </c>
      <c r="B50" s="46" t="s">
        <v>43</v>
      </c>
      <c r="C50" s="54" t="s">
        <v>54</v>
      </c>
      <c r="D50" s="25">
        <v>3021.7</v>
      </c>
      <c r="E50" s="57">
        <v>0.13</v>
      </c>
      <c r="F50" s="56">
        <v>12</v>
      </c>
      <c r="G50" s="91">
        <v>4713.8519999999999</v>
      </c>
    </row>
    <row r="51" spans="1:7" ht="16.5" customHeight="1" x14ac:dyDescent="0.25">
      <c r="A51" s="83" t="s">
        <v>11</v>
      </c>
      <c r="B51" s="49" t="s">
        <v>7</v>
      </c>
      <c r="C51" s="28"/>
      <c r="D51" s="25"/>
      <c r="E51" s="57"/>
      <c r="F51" s="56"/>
      <c r="G51" s="91">
        <v>43567.872000000003</v>
      </c>
    </row>
    <row r="52" spans="1:7" ht="16.5" customHeight="1" x14ac:dyDescent="0.25">
      <c r="A52" s="83"/>
      <c r="B52" s="50" t="s">
        <v>72</v>
      </c>
      <c r="C52" s="28" t="s">
        <v>56</v>
      </c>
      <c r="D52" s="25">
        <v>227.2</v>
      </c>
      <c r="E52" s="57">
        <v>14.63</v>
      </c>
      <c r="F52" s="56">
        <v>12</v>
      </c>
      <c r="G52" s="93">
        <v>39887.232000000004</v>
      </c>
    </row>
    <row r="53" spans="1:7" ht="16.5" customHeight="1" x14ac:dyDescent="0.25">
      <c r="A53" s="83"/>
      <c r="B53" s="50" t="s">
        <v>73</v>
      </c>
      <c r="C53" s="28" t="s">
        <v>56</v>
      </c>
      <c r="D53" s="25">
        <v>227.2</v>
      </c>
      <c r="E53" s="57">
        <v>1.8</v>
      </c>
      <c r="F53" s="56">
        <v>9</v>
      </c>
      <c r="G53" s="93">
        <v>3680.64</v>
      </c>
    </row>
    <row r="54" spans="1:7" ht="15" customHeight="1" x14ac:dyDescent="0.25">
      <c r="A54" s="84" t="s">
        <v>12</v>
      </c>
      <c r="B54" s="63" t="s">
        <v>59</v>
      </c>
      <c r="C54" s="24"/>
      <c r="D54" s="25"/>
      <c r="E54" s="57"/>
      <c r="F54" s="56"/>
      <c r="G54" s="91">
        <v>57354.7</v>
      </c>
    </row>
    <row r="55" spans="1:7" ht="14.25" customHeight="1" x14ac:dyDescent="0.25">
      <c r="A55" s="84"/>
      <c r="B55" s="50" t="s">
        <v>44</v>
      </c>
      <c r="C55" s="28" t="s">
        <v>56</v>
      </c>
      <c r="D55" s="25">
        <v>640</v>
      </c>
      <c r="E55" s="57">
        <v>4.5</v>
      </c>
      <c r="F55" s="56">
        <v>12</v>
      </c>
      <c r="G55" s="92">
        <v>34560</v>
      </c>
    </row>
    <row r="56" spans="1:7" ht="21" hidden="1" customHeight="1" x14ac:dyDescent="0.25">
      <c r="A56" s="85"/>
      <c r="B56" s="50" t="s">
        <v>45</v>
      </c>
      <c r="C56" s="28" t="s">
        <v>56</v>
      </c>
      <c r="D56" s="25">
        <v>1065</v>
      </c>
      <c r="E56" s="57">
        <v>1.82</v>
      </c>
      <c r="F56" s="56"/>
      <c r="G56" s="92">
        <v>0</v>
      </c>
    </row>
    <row r="57" spans="1:7" ht="21" customHeight="1" x14ac:dyDescent="0.25">
      <c r="A57" s="85"/>
      <c r="B57" s="50" t="s">
        <v>74</v>
      </c>
      <c r="C57" s="28" t="s">
        <v>28</v>
      </c>
      <c r="D57" s="25">
        <v>400</v>
      </c>
      <c r="E57" s="57">
        <v>1.5</v>
      </c>
      <c r="F57" s="56">
        <v>3</v>
      </c>
      <c r="G57" s="92">
        <v>1800</v>
      </c>
    </row>
    <row r="58" spans="1:7" ht="28.5" hidden="1" customHeight="1" x14ac:dyDescent="0.25">
      <c r="A58" s="64"/>
      <c r="B58" s="65" t="s">
        <v>46</v>
      </c>
      <c r="C58" s="66" t="s">
        <v>28</v>
      </c>
      <c r="D58" s="67"/>
      <c r="E58" s="68">
        <v>12.58</v>
      </c>
      <c r="F58" s="69">
        <v>3</v>
      </c>
      <c r="G58" s="94"/>
    </row>
    <row r="59" spans="1:7" ht="31.5" customHeight="1" x14ac:dyDescent="0.25">
      <c r="A59" s="64"/>
      <c r="B59" s="51" t="s">
        <v>86</v>
      </c>
      <c r="C59" s="28" t="s">
        <v>28</v>
      </c>
      <c r="D59" s="79">
        <v>1065</v>
      </c>
      <c r="E59" s="25">
        <v>1.82</v>
      </c>
      <c r="F59" s="56">
        <v>9</v>
      </c>
      <c r="G59" s="93">
        <v>17444.7</v>
      </c>
    </row>
    <row r="60" spans="1:7" ht="17.25" customHeight="1" x14ac:dyDescent="0.25">
      <c r="A60" s="64"/>
      <c r="B60" s="51" t="s">
        <v>75</v>
      </c>
      <c r="C60" s="28" t="s">
        <v>28</v>
      </c>
      <c r="D60" s="79">
        <v>710</v>
      </c>
      <c r="E60" s="25">
        <v>2.5</v>
      </c>
      <c r="F60" s="56">
        <v>2</v>
      </c>
      <c r="G60" s="93">
        <v>3550</v>
      </c>
    </row>
    <row r="61" spans="1:7" ht="27.75" customHeight="1" x14ac:dyDescent="0.25">
      <c r="A61" s="74"/>
      <c r="B61" s="75" t="s">
        <v>47</v>
      </c>
      <c r="C61" s="30"/>
      <c r="D61" s="30"/>
      <c r="E61" s="30"/>
      <c r="F61" s="30"/>
      <c r="G61" s="62">
        <v>587538.0676999999</v>
      </c>
    </row>
    <row r="62" spans="1:7" hidden="1" x14ac:dyDescent="0.25">
      <c r="A62" s="70"/>
      <c r="B62" s="70" t="s">
        <v>50</v>
      </c>
      <c r="C62" s="71"/>
      <c r="D62" s="72"/>
      <c r="E62" s="72"/>
      <c r="F62" s="73"/>
      <c r="G62" s="26"/>
    </row>
    <row r="63" spans="1:7" x14ac:dyDescent="0.25">
      <c r="A63" s="78"/>
      <c r="B63" s="39" t="s">
        <v>49</v>
      </c>
      <c r="C63" s="31" t="s">
        <v>58</v>
      </c>
      <c r="D63" s="60">
        <v>5742</v>
      </c>
      <c r="E63" s="60">
        <v>4.8</v>
      </c>
      <c r="F63" s="56"/>
      <c r="G63" s="88">
        <v>26901</v>
      </c>
    </row>
    <row r="64" spans="1:7" x14ac:dyDescent="0.25">
      <c r="A64" s="10"/>
      <c r="B64" s="38" t="s">
        <v>48</v>
      </c>
      <c r="C64" s="31"/>
      <c r="D64" s="25">
        <v>3021.7</v>
      </c>
      <c r="E64" s="60">
        <v>7.0000000000000007E-2</v>
      </c>
      <c r="F64" s="32"/>
      <c r="G64" s="61">
        <v>2312.64</v>
      </c>
    </row>
    <row r="65" spans="1:7" x14ac:dyDescent="0.25">
      <c r="A65" s="10"/>
      <c r="B65" s="10" t="s">
        <v>63</v>
      </c>
      <c r="C65" s="33"/>
      <c r="D65" s="9"/>
      <c r="E65" s="33"/>
      <c r="F65" s="33"/>
      <c r="G65" s="27">
        <v>616751.70769999991</v>
      </c>
    </row>
    <row r="66" spans="1:7" x14ac:dyDescent="0.25">
      <c r="A66" s="10"/>
      <c r="B66" s="81" t="s">
        <v>76</v>
      </c>
      <c r="C66" s="33"/>
      <c r="D66" s="9"/>
      <c r="E66" s="33"/>
      <c r="F66" s="33"/>
      <c r="G66" s="27"/>
    </row>
    <row r="67" spans="1:7" x14ac:dyDescent="0.25">
      <c r="B67" s="16" t="s">
        <v>60</v>
      </c>
      <c r="C67" s="17"/>
      <c r="D67" s="17"/>
      <c r="E67" s="18"/>
      <c r="F67" s="19"/>
      <c r="G67" s="80">
        <v>577606.71</v>
      </c>
    </row>
    <row r="68" spans="1:7" x14ac:dyDescent="0.25">
      <c r="B68" s="86" t="s">
        <v>131</v>
      </c>
      <c r="C68" s="78"/>
      <c r="D68" s="78"/>
      <c r="E68" s="78"/>
      <c r="F68" s="87"/>
      <c r="G68" s="9">
        <v>27406.54</v>
      </c>
    </row>
    <row r="69" spans="1:7" x14ac:dyDescent="0.25">
      <c r="B69" s="20" t="s">
        <v>132</v>
      </c>
      <c r="C69" s="21"/>
      <c r="D69" s="21"/>
      <c r="E69" s="22"/>
      <c r="F69" s="23"/>
      <c r="G69" s="27">
        <v>616751.71</v>
      </c>
    </row>
    <row r="70" spans="1:7" ht="13.5" hidden="1" customHeight="1" x14ac:dyDescent="0.25">
      <c r="B70" t="s">
        <v>133</v>
      </c>
      <c r="C70" s="9"/>
      <c r="D70" s="9"/>
      <c r="E70" s="9"/>
      <c r="F70" s="9"/>
      <c r="G70" s="151"/>
    </row>
    <row r="71" spans="1:7" x14ac:dyDescent="0.25">
      <c r="B71" s="152" t="s">
        <v>133</v>
      </c>
      <c r="C71" s="153"/>
      <c r="D71" s="153"/>
      <c r="E71" s="153"/>
      <c r="F71" s="153"/>
      <c r="G71" s="154">
        <v>66551.539999999994</v>
      </c>
    </row>
    <row r="73" spans="1:7" x14ac:dyDescent="0.25">
      <c r="G73" s="77"/>
    </row>
    <row r="74" spans="1:7" x14ac:dyDescent="0.25">
      <c r="B74" t="s">
        <v>77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G14" sqref="G14"/>
    </sheetView>
  </sheetViews>
  <sheetFormatPr defaultRowHeight="15" x14ac:dyDescent="0.25"/>
  <cols>
    <col min="1" max="1" width="3.42578125" style="95" customWidth="1"/>
    <col min="2" max="2" width="27.5703125" style="95" customWidth="1"/>
    <col min="3" max="3" width="28.5703125" style="95" customWidth="1"/>
    <col min="4" max="4" width="10.7109375" style="95" customWidth="1"/>
    <col min="5" max="5" width="7.28515625" style="95" customWidth="1"/>
    <col min="6" max="6" width="8.5703125" style="95" customWidth="1"/>
    <col min="7" max="7" width="4.42578125" style="95" customWidth="1"/>
    <col min="8" max="9" width="13.28515625" style="95" bestFit="1" customWidth="1"/>
    <col min="10" max="16384" width="9.140625" style="95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92</v>
      </c>
      <c r="D2"/>
      <c r="E2"/>
      <c r="F2"/>
    </row>
    <row r="3" spans="1:9" x14ac:dyDescent="0.25">
      <c r="C3" t="s">
        <v>93</v>
      </c>
      <c r="D3"/>
      <c r="E3"/>
      <c r="F3"/>
    </row>
    <row r="4" spans="1:9" x14ac:dyDescent="0.25">
      <c r="B4" s="147" t="s">
        <v>94</v>
      </c>
      <c r="C4" s="147"/>
      <c r="D4" s="147"/>
      <c r="E4" s="147"/>
      <c r="F4" s="147"/>
    </row>
    <row r="5" spans="1:9" x14ac:dyDescent="0.25">
      <c r="B5" s="147" t="s">
        <v>95</v>
      </c>
      <c r="C5" s="147"/>
      <c r="D5" s="147"/>
      <c r="E5" s="147"/>
      <c r="F5" s="96"/>
    </row>
    <row r="6" spans="1:9" x14ac:dyDescent="0.25">
      <c r="B6" s="97" t="s">
        <v>96</v>
      </c>
      <c r="C6" s="97"/>
      <c r="D6" s="98"/>
      <c r="E6" s="99"/>
      <c r="F6" s="99">
        <v>3021.7</v>
      </c>
    </row>
    <row r="7" spans="1:9" x14ac:dyDescent="0.25">
      <c r="B7" s="100" t="s">
        <v>97</v>
      </c>
      <c r="C7" s="100"/>
      <c r="D7" s="101"/>
      <c r="E7" s="102"/>
      <c r="F7" s="102">
        <v>18</v>
      </c>
      <c r="H7" s="103"/>
      <c r="I7" s="103"/>
    </row>
    <row r="8" spans="1:9" x14ac:dyDescent="0.25">
      <c r="B8" s="97" t="s">
        <v>98</v>
      </c>
      <c r="C8" s="104"/>
      <c r="D8" s="105"/>
      <c r="E8" s="106"/>
      <c r="F8" s="106">
        <v>12</v>
      </c>
    </row>
    <row r="9" spans="1:9" ht="22.5" x14ac:dyDescent="0.25">
      <c r="A9" s="107" t="s">
        <v>99</v>
      </c>
      <c r="B9" s="108" t="s">
        <v>100</v>
      </c>
      <c r="C9" s="108" t="s">
        <v>101</v>
      </c>
      <c r="D9" s="109" t="s">
        <v>102</v>
      </c>
      <c r="E9" s="109" t="s">
        <v>103</v>
      </c>
      <c r="F9" s="110" t="s">
        <v>104</v>
      </c>
    </row>
    <row r="10" spans="1:9" ht="33.75" x14ac:dyDescent="0.25">
      <c r="A10" s="107">
        <v>1</v>
      </c>
      <c r="B10" s="110" t="s">
        <v>105</v>
      </c>
      <c r="C10" s="111" t="s">
        <v>106</v>
      </c>
      <c r="D10" s="110" t="s">
        <v>107</v>
      </c>
      <c r="E10" s="112">
        <v>3.6</v>
      </c>
      <c r="F10" s="113">
        <f>E10*F6*F8</f>
        <v>130537.43999999999</v>
      </c>
    </row>
    <row r="11" spans="1:9" ht="45" x14ac:dyDescent="0.25">
      <c r="A11" s="107">
        <v>2</v>
      </c>
      <c r="B11" s="114" t="s">
        <v>108</v>
      </c>
      <c r="C11" s="111" t="s">
        <v>109</v>
      </c>
      <c r="D11" s="110" t="s">
        <v>107</v>
      </c>
      <c r="E11" s="115">
        <v>1.54</v>
      </c>
      <c r="F11" s="116">
        <f>F6*E11*F8</f>
        <v>55841.015999999996</v>
      </c>
    </row>
    <row r="12" spans="1:9" ht="33.75" x14ac:dyDescent="0.25">
      <c r="A12" s="107">
        <v>3</v>
      </c>
      <c r="B12" s="111" t="s">
        <v>110</v>
      </c>
      <c r="C12" s="111" t="s">
        <v>111</v>
      </c>
      <c r="D12" s="110" t="s">
        <v>107</v>
      </c>
      <c r="E12" s="117">
        <v>2.9</v>
      </c>
      <c r="F12" s="116">
        <f>F6*E12*F8</f>
        <v>105155.15999999997</v>
      </c>
      <c r="G12" s="103"/>
      <c r="H12" s="103"/>
    </row>
    <row r="13" spans="1:9" ht="33.75" x14ac:dyDescent="0.25">
      <c r="A13" s="107">
        <v>4</v>
      </c>
      <c r="B13" s="111" t="s">
        <v>112</v>
      </c>
      <c r="C13" s="111" t="s">
        <v>113</v>
      </c>
      <c r="D13" s="110" t="s">
        <v>107</v>
      </c>
      <c r="E13" s="117">
        <v>0.82</v>
      </c>
      <c r="F13" s="116">
        <f>E13*F6*F8</f>
        <v>29733.527999999998</v>
      </c>
      <c r="G13" s="103"/>
      <c r="H13" s="103"/>
    </row>
    <row r="14" spans="1:9" ht="33.75" x14ac:dyDescent="0.25">
      <c r="A14" s="107">
        <v>5</v>
      </c>
      <c r="B14" s="111" t="s">
        <v>114</v>
      </c>
      <c r="C14" s="111" t="s">
        <v>115</v>
      </c>
      <c r="D14" s="110" t="s">
        <v>107</v>
      </c>
      <c r="E14" s="117">
        <f>'[1]г-тариф'!E22</f>
        <v>0.95</v>
      </c>
      <c r="F14" s="116">
        <f>F6*E14*F8</f>
        <v>34447.379999999997</v>
      </c>
      <c r="G14" s="103"/>
      <c r="H14" s="103"/>
    </row>
    <row r="15" spans="1:9" ht="33.75" x14ac:dyDescent="0.25">
      <c r="A15" s="107">
        <v>6</v>
      </c>
      <c r="B15" s="111" t="s">
        <v>116</v>
      </c>
      <c r="C15" s="111" t="s">
        <v>117</v>
      </c>
      <c r="D15" s="110" t="s">
        <v>107</v>
      </c>
      <c r="E15" s="117">
        <v>2.9</v>
      </c>
      <c r="F15" s="116">
        <f>F6*E15*F8</f>
        <v>105155.15999999997</v>
      </c>
      <c r="G15" s="103"/>
      <c r="H15" s="103"/>
    </row>
    <row r="16" spans="1:9" ht="22.5" x14ac:dyDescent="0.25">
      <c r="A16" s="107">
        <v>7</v>
      </c>
      <c r="B16" s="111" t="s">
        <v>118</v>
      </c>
      <c r="C16" s="111" t="s">
        <v>119</v>
      </c>
      <c r="D16" s="110" t="s">
        <v>107</v>
      </c>
      <c r="E16" s="117">
        <v>0.17</v>
      </c>
      <c r="F16" s="116">
        <f>F6*E16*F8</f>
        <v>6164.268</v>
      </c>
      <c r="G16" s="103"/>
      <c r="H16" s="103"/>
    </row>
    <row r="17" spans="1:8" ht="22.5" x14ac:dyDescent="0.25">
      <c r="A17" s="107">
        <v>8</v>
      </c>
      <c r="B17" s="111" t="s">
        <v>120</v>
      </c>
      <c r="C17" s="111" t="s">
        <v>121</v>
      </c>
      <c r="D17" s="110" t="s">
        <v>107</v>
      </c>
      <c r="E17" s="117">
        <v>0.24</v>
      </c>
      <c r="F17" s="116">
        <f>F6*E17*F8</f>
        <v>8702.4959999999992</v>
      </c>
      <c r="G17" s="103"/>
      <c r="H17" s="103"/>
    </row>
    <row r="18" spans="1:8" ht="33.75" x14ac:dyDescent="0.25">
      <c r="A18" s="107">
        <v>9</v>
      </c>
      <c r="B18" s="111" t="s">
        <v>122</v>
      </c>
      <c r="C18" s="111" t="s">
        <v>123</v>
      </c>
      <c r="D18" s="110" t="s">
        <v>107</v>
      </c>
      <c r="E18" s="117">
        <v>1.25</v>
      </c>
      <c r="F18" s="116">
        <f>F6*E18*F8</f>
        <v>45325.5</v>
      </c>
      <c r="G18" s="103"/>
      <c r="H18" s="103"/>
    </row>
    <row r="19" spans="1:8" ht="56.25" x14ac:dyDescent="0.25">
      <c r="A19" s="107">
        <v>10</v>
      </c>
      <c r="B19" s="111" t="s">
        <v>124</v>
      </c>
      <c r="C19" s="111" t="s">
        <v>123</v>
      </c>
      <c r="D19" s="110" t="s">
        <v>107</v>
      </c>
      <c r="E19" s="117">
        <v>3.63</v>
      </c>
      <c r="F19" s="116">
        <f>F6*E19*F8</f>
        <v>131625.25199999998</v>
      </c>
      <c r="G19" s="103"/>
      <c r="H19" s="103"/>
    </row>
    <row r="20" spans="1:8" x14ac:dyDescent="0.25">
      <c r="A20" s="118"/>
      <c r="B20" s="148" t="s">
        <v>125</v>
      </c>
      <c r="C20" s="149"/>
      <c r="D20" s="119"/>
      <c r="E20" s="120">
        <f>SUM(E10:E19)</f>
        <v>18</v>
      </c>
      <c r="F20" s="120">
        <f>SUM(F10:F19)</f>
        <v>652687.19999999984</v>
      </c>
      <c r="H20" s="103"/>
    </row>
    <row r="21" spans="1:8" x14ac:dyDescent="0.25">
      <c r="A21" s="76">
        <v>11</v>
      </c>
      <c r="B21" s="76" t="s">
        <v>126</v>
      </c>
      <c r="C21" s="121"/>
      <c r="D21" s="110" t="s">
        <v>107</v>
      </c>
      <c r="E21" s="122">
        <v>0.08</v>
      </c>
      <c r="F21" s="123">
        <f>E21*F6*F8</f>
        <v>2900.8319999999999</v>
      </c>
    </row>
    <row r="22" spans="1:8" x14ac:dyDescent="0.25">
      <c r="A22" s="76">
        <v>12</v>
      </c>
      <c r="B22" s="76" t="s">
        <v>49</v>
      </c>
      <c r="C22" s="124"/>
      <c r="D22" s="110" t="s">
        <v>107</v>
      </c>
      <c r="E22" s="122">
        <v>0.53</v>
      </c>
      <c r="F22" s="123">
        <f>E22*F6*F8</f>
        <v>19218.011999999999</v>
      </c>
    </row>
    <row r="23" spans="1:8" x14ac:dyDescent="0.25">
      <c r="A23" s="125"/>
      <c r="B23" s="126"/>
      <c r="C23" s="127" t="s">
        <v>127</v>
      </c>
      <c r="D23" s="128" t="s">
        <v>107</v>
      </c>
      <c r="E23" s="129">
        <f>E20+E21+E22</f>
        <v>18.61</v>
      </c>
      <c r="F23" s="129">
        <f>F20+F21+F22</f>
        <v>674806.04399999988</v>
      </c>
    </row>
    <row r="24" spans="1:8" x14ac:dyDescent="0.25">
      <c r="A24" s="130"/>
      <c r="B24" s="131" t="s">
        <v>128</v>
      </c>
      <c r="C24" s="131"/>
      <c r="D24" s="132"/>
    </row>
    <row r="25" spans="1:8" x14ac:dyDescent="0.25">
      <c r="A25" s="130"/>
      <c r="B25" s="133" t="s">
        <v>129</v>
      </c>
      <c r="C25" s="150" t="s">
        <v>130</v>
      </c>
      <c r="D25" s="150"/>
      <c r="E25" s="150"/>
      <c r="F25" s="150"/>
    </row>
  </sheetData>
  <mergeCells count="4">
    <mergeCell ref="B4:F4"/>
    <mergeCell ref="B5:E5"/>
    <mergeCell ref="B20:C20"/>
    <mergeCell ref="C25:F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2022-03-23T08:53:28Z</dcterms:modified>
</cp:coreProperties>
</file>